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orales\Desktop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Q20" i="1" s="1"/>
  <c r="Q19" i="1"/>
  <c r="N19" i="1"/>
  <c r="O19" i="1" s="1"/>
  <c r="N17" i="1"/>
  <c r="Q17" i="1" s="1"/>
  <c r="Q15" i="1"/>
  <c r="O15" i="1"/>
  <c r="Q14" i="1"/>
  <c r="O14" i="1"/>
  <c r="N14" i="1"/>
  <c r="N13" i="1"/>
  <c r="Q13" i="1" s="1"/>
  <c r="N12" i="1"/>
  <c r="O12" i="1" s="1"/>
  <c r="O11" i="1"/>
  <c r="N11" i="1"/>
  <c r="Q11" i="1" s="1"/>
  <c r="Q12" i="1" l="1"/>
  <c r="O17" i="1"/>
  <c r="O20" i="1"/>
</calcChain>
</file>

<file path=xl/sharedStrings.xml><?xml version="1.0" encoding="utf-8"?>
<sst xmlns="http://schemas.openxmlformats.org/spreadsheetml/2006/main" count="198" uniqueCount="122">
  <si>
    <t>COMPAÑÍA MANUFACTURERA MANISOL S.A</t>
  </si>
  <si>
    <t>SISTEMA DE GESTION SEGURIDAD Y SALUD EN EL TRABAJO</t>
  </si>
  <si>
    <t xml:space="preserve">CARGO:OPERARIO (A )VENDEDORES-JEFES DE VENTAS -SUPERVISORES </t>
  </si>
  <si>
    <t>ELABORO: COORDINADOR EHS-GERENTE DE PRODUCCION-COORDINADOR SEGURIDAD Y SALUD EN EL TRABAJO -SUPERVISOR TRABAJADORES</t>
  </si>
  <si>
    <t>ELABORACIÓN: AGOSTO 2012</t>
  </si>
  <si>
    <t>ACTUALIZACIÓN: FEBRERO 2018</t>
  </si>
  <si>
    <t>ACTUALIZACIÓN: ABRIL 2020</t>
  </si>
  <si>
    <t>Proceso</t>
  </si>
  <si>
    <t>Puesto de Trabajo</t>
  </si>
  <si>
    <t>Actividades</t>
  </si>
  <si>
    <t xml:space="preserve">Tareas </t>
  </si>
  <si>
    <t>Rutinario (Si o No)</t>
  </si>
  <si>
    <t>PELIGRO</t>
  </si>
  <si>
    <t>Efectos posibles</t>
  </si>
  <si>
    <t>CONTROLES EXISTENTES</t>
  </si>
  <si>
    <t>EVALUACION RIESGO</t>
  </si>
  <si>
    <t>VALORACION RIESGO</t>
  </si>
  <si>
    <t>MEDIDAS DE INTERVENCION</t>
  </si>
  <si>
    <t xml:space="preserve">Descripción </t>
  </si>
  <si>
    <t>Clasificación</t>
  </si>
  <si>
    <t xml:space="preserve">Fuente </t>
  </si>
  <si>
    <t>Medio</t>
  </si>
  <si>
    <t>Individuo</t>
  </si>
  <si>
    <t>Nivel de deficiencia</t>
  </si>
  <si>
    <t>Nivel de exposición</t>
  </si>
  <si>
    <t>Nivel de probabilidad  (ND X NE)</t>
  </si>
  <si>
    <t>Interpretación del nivel de probabilidad</t>
  </si>
  <si>
    <t>Nivel de consecuencia</t>
  </si>
  <si>
    <t>Nivel de riesgo (NR) e intervención</t>
  </si>
  <si>
    <t>Interpretación del NR</t>
  </si>
  <si>
    <t>Aceptabilidad del riesgo</t>
  </si>
  <si>
    <t>Nro de expuestos</t>
  </si>
  <si>
    <t>Peor consecuencia</t>
  </si>
  <si>
    <t>Existencia Requisito Legal Específico asociado (Si o No)</t>
  </si>
  <si>
    <t>Eliminación</t>
  </si>
  <si>
    <t>Sustitución</t>
  </si>
  <si>
    <t>Controles de ingenieria</t>
  </si>
  <si>
    <t>Controles administrativos, senalización, advertencia</t>
  </si>
  <si>
    <t>Equipos/elementos de protección personal</t>
  </si>
  <si>
    <t xml:space="preserve">VENTAS ALMACEN </t>
  </si>
  <si>
    <t xml:space="preserve">ALMACENES </t>
  </si>
  <si>
    <t xml:space="preserve">VENTAS  Y SUPERVISION </t>
  </si>
  <si>
    <t>ATENCION  AL PUBLICO -VENTAS  AL PUBLICO USO DE COMPUTADOR -HACE Y RECIBE LLAMADAS -ELABORAR  Y ENVIAR INFORMES-CONTROLA Y VERIFICA ESTADO DE LOS ALMACENES Y EL RESULTADO DE VENTAS .</t>
  </si>
  <si>
    <t>SI</t>
  </si>
  <si>
    <t>Incendio ocasionado por Instalaciones eléctricas.  Acumulación de residuos u otros elementos combustibles e inflamables.</t>
  </si>
  <si>
    <t xml:space="preserve">CONDICIONES DE SEGURIDAD
TECNOLOGICO
</t>
  </si>
  <si>
    <t>QUEMADURAS, DAÑOS A LA PROPIEDAD</t>
  </si>
  <si>
    <t>NA</t>
  </si>
  <si>
    <t>Inspecciones de condiciones de seguridad.
Reporte de condiciones inseguras
Extintores
Gabinetes contraincendio</t>
  </si>
  <si>
    <t>Capacitación  en manejo de extintores y prevencion de incendios
Planeación y ejecución de simulacros</t>
  </si>
  <si>
    <t>III</t>
  </si>
  <si>
    <t xml:space="preserve">MEJORABLE </t>
  </si>
  <si>
    <t>QUEMADURAS</t>
  </si>
  <si>
    <t>Plan de emergencias empresarial, capacitación en manejo de extintores, planeación y ejecución de simulacros</t>
  </si>
  <si>
    <t>Jornada de trabajo (rotación, horas extras, descansos, cumplimiento de metas de ventas)</t>
  </si>
  <si>
    <t>PSICOSOCIAL</t>
  </si>
  <si>
    <t>VARIACION EN EL ESTADO DE ANIMO  Y EN EL COMPORTAMIENTO</t>
  </si>
  <si>
    <t>Programas de prevención peligro psicosocial.
Descansos.
Pausas activas</t>
  </si>
  <si>
    <t>ESTRÉS</t>
  </si>
  <si>
    <t xml:space="preserve">Diagnóstico psicosocial.
Implementación plan de intervención diagnóstico psicosocial, </t>
  </si>
  <si>
    <t>Manipulación de productos químicos</t>
  </si>
  <si>
    <t>QUIMICO</t>
  </si>
  <si>
    <t>INTOXICACIONES, ALERGIAS, XEROSIS, DERMATITIS POR CONTACTO</t>
  </si>
  <si>
    <t>SEÑALIZACION</t>
  </si>
  <si>
    <t>Sensibilización manejo dde productos químicos</t>
  </si>
  <si>
    <t>DERMATITIS POR CONTACTO</t>
  </si>
  <si>
    <t>Señalización
Fichas de serguridad productos químicos bajo  Sistema Globalmente Armonizado</t>
  </si>
  <si>
    <t>Trabajo  prolongado de pie durante  la  jornada laboral</t>
  </si>
  <si>
    <t>BIOMECANICO</t>
  </si>
  <si>
    <t>DESORDENES DE TRUAMA MUSCULOESQUELETICOS</t>
  </si>
  <si>
    <t>Pausas activas.  Capacitación en higiene postural</t>
  </si>
  <si>
    <t>DESORDENES MUSCULOESQUELETICOS</t>
  </si>
  <si>
    <t xml:space="preserve">Realizar pausas activas. Exámenes periódicos enfasis osteomuscular,se cuenta con un programa de  vigilancia epidemiológica en riesgo bioemcánico </t>
  </si>
  <si>
    <t>N.A</t>
  </si>
  <si>
    <t>Presencia virus SARS-CoV2, pandemia COVID-19</t>
  </si>
  <si>
    <t>BIOLOGICO</t>
  </si>
  <si>
    <t>AFECCIONES RESPIRATORIAS, SINTOMAS GRIPALES, MUERTE, ENFERMEDAD COVID-19</t>
  </si>
  <si>
    <t>Gel antibacterial
Amonio cuaternario y alcohol al 70%  para desinfección de áreas
Piezas didácticas
Señalización de técnicas de lavado de manos</t>
  </si>
  <si>
    <t>Desinfección de manos
Capacitación COVID-19
Toma de temperatura
Trabajo en Casa
Jornada de trabajo flexible
Suministro tapabocas de tela</t>
  </si>
  <si>
    <t>I</t>
  </si>
  <si>
    <t xml:space="preserve"> NO ACEPTABLE</t>
  </si>
  <si>
    <t>MUERTE</t>
  </si>
  <si>
    <t>Dispensadores de gel antibacterial y jabón accionado con pedal; suministro permanente de toallas desechables</t>
  </si>
  <si>
    <t>Distanciamiento de personas
Capacitación covid-19
Capacitación lavado de manos
Toma de temperatura al ingreso y salida
Implementación Protocolos de bioseguridad
Registro diario de condiciones de salud en aplicación PRODUCTIVIDAPP
Turnos de trabajo flexible
Trabajo en casa</t>
  </si>
  <si>
    <t xml:space="preserve">
Protección visual
Protección respiratoria, tapabocas en tela
Protección facial
Guantes</t>
  </si>
  <si>
    <t>Manipulación manual de cargas</t>
  </si>
  <si>
    <t>DESORDENES DE TRAUMA MUSCULOESQUELETICOS</t>
  </si>
  <si>
    <t>Capacitación en levantamiento manual de cargas</t>
  </si>
  <si>
    <t>lll</t>
  </si>
  <si>
    <t>DESORDENES MUSCULO - ESQUELETICOS</t>
  </si>
  <si>
    <t>Realizar retroalimentación en levantaiento manual de cargas</t>
  </si>
  <si>
    <t>Movilización por los diferentes centros de trabajo</t>
  </si>
  <si>
    <t>CONDICIONES DE SEGURIDAD
ACCIDENTE DE TRANSITO</t>
  </si>
  <si>
    <t>GOLPES, CONTUSIONES, FRACTURA</t>
  </si>
  <si>
    <t>Capacitación en seguridad vial</t>
  </si>
  <si>
    <t xml:space="preserve">POLITRAUMATISMOS -MUERTE </t>
  </si>
  <si>
    <t>Implementar campaña de seguridad vial con apoyo de la Secretaría de Tránsito.
Sensbilización sobre manejo defensivo, normas de tránsito</t>
  </si>
  <si>
    <t xml:space="preserve">Públicos (robos-asaltos-atentatos-desorden público
Desplazamiento de funcionarios que se desplazan hacia  otras ciudades; atencion de público en  las tiendas </t>
  </si>
  <si>
    <t>CONDICIONES DE SEGURIDAD</t>
  </si>
  <si>
    <t>GOLPES -HERIDAS-TRAUMATISMOS -PERDIDAS HUMANAS Y  ECONOMICAS</t>
  </si>
  <si>
    <t xml:space="preserve">Capacitación en prevención peligro público.
Listado actualizado de contacto con los diferentes frentes de seguridad </t>
  </si>
  <si>
    <t>ll</t>
  </si>
  <si>
    <t xml:space="preserve">NO ACEPTABLE OACEPTABLE CON CONTROL ESPECIFICO </t>
  </si>
  <si>
    <t>GOLPES, HERIDAS</t>
  </si>
  <si>
    <t>Divulgación del plan de prevención, preparación y respeusta ante emergencias.
Planeación y ejecución de simulacros.
Divulgación plan de emergencias.</t>
  </si>
  <si>
    <t>Superficies de trabajo, Caídas al mismo y distinto nivel</t>
  </si>
  <si>
    <t>CONDICIONES DE SEGURIDAD
LOCATIVO</t>
  </si>
  <si>
    <t>GOLPES, CONTUSIONES</t>
  </si>
  <si>
    <t>Escaleras en buen estado</t>
  </si>
  <si>
    <t>Capacitación en prevención de accidentes por caÍdas a un mismo nivel</t>
  </si>
  <si>
    <t>FRACTURA</t>
  </si>
  <si>
    <t>Retroalimentación en prevención de caídas al mismo nivel; documentar e implementación e implementación del programa de orden y aseo</t>
  </si>
  <si>
    <t>Eléctrico (alta y baja tensión estática)</t>
  </si>
  <si>
    <t xml:space="preserve">CONDICIONES DE SEGURIDAD
ELECTRICO
</t>
  </si>
  <si>
    <t>DECARGA ELECTRICA DE TENSION BAJA</t>
  </si>
  <si>
    <t>Programa mantenimiento</t>
  </si>
  <si>
    <t>Inspecciones de seguridad
Reporte de condiciones inseguras</t>
  </si>
  <si>
    <t>Capacitación  en manejo de extintores y prevención de incendios.
Taller Manejo RETIE</t>
  </si>
  <si>
    <t>NO ACEPTABLE  O ACEPTABLE CON CONTROL ESPECIFICO</t>
  </si>
  <si>
    <t>DOLOR DE CABEZA</t>
  </si>
  <si>
    <t>Inspecciones de seguridad
Implementación programa de mantenimiento preventivo a redes eléctricas</t>
  </si>
  <si>
    <t>ACTUALIZACIÓN: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</si>
</sst>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rgb="FFFF0000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1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 textRotation="90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13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5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 vertical="center" textRotation="90" wrapText="1"/>
    </xf>
    <xf numFmtId="0" fontId="5" fillId="3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textRotation="90" wrapText="1" readingOrder="1"/>
    </xf>
    <xf numFmtId="0" fontId="2" fillId="2" borderId="10" xfId="0" applyFont="1" applyFill="1" applyBorder="1" applyAlignment="1">
      <alignment horizontal="center" vertical="center" textRotation="90" wrapText="1" readingOrder="1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</cellXfs>
  <cellStyles count="1">
    <cellStyle name="Normal" xfId="0" builtinId="0"/>
  </cellStyles>
  <dxfs count="28"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abSelected="1" topLeftCell="A10" zoomScale="70" zoomScaleNormal="70" workbookViewId="0">
      <selection activeCell="F10" sqref="F10"/>
    </sheetView>
  </sheetViews>
  <sheetFormatPr baseColWidth="10" defaultRowHeight="15" x14ac:dyDescent="0.25"/>
  <cols>
    <col min="6" max="6" width="28.7109375" customWidth="1"/>
    <col min="7" max="7" width="15.42578125" customWidth="1"/>
    <col min="8" max="8" width="21.7109375" customWidth="1"/>
    <col min="10" max="10" width="31.85546875" customWidth="1"/>
    <col min="11" max="11" width="29.42578125" customWidth="1"/>
    <col min="19" max="19" width="25" customWidth="1"/>
    <col min="21" max="21" width="26.85546875" customWidth="1"/>
    <col min="26" max="26" width="22.5703125" customWidth="1"/>
    <col min="27" max="27" width="25" customWidth="1"/>
  </cols>
  <sheetData>
    <row r="1" spans="1:27" ht="20.25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40"/>
    </row>
    <row r="2" spans="1:27" ht="20.25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40"/>
    </row>
    <row r="3" spans="1:27" ht="20.25" x14ac:dyDescent="0.25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40"/>
    </row>
    <row r="4" spans="1:27" ht="20.25" x14ac:dyDescent="0.25">
      <c r="A4" s="41" t="s">
        <v>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3"/>
    </row>
    <row r="5" spans="1:27" ht="20.25" x14ac:dyDescent="0.25">
      <c r="A5" s="44" t="s">
        <v>4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</row>
    <row r="6" spans="1:27" ht="20.25" x14ac:dyDescent="0.25">
      <c r="A6" s="47" t="s">
        <v>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9"/>
    </row>
    <row r="7" spans="1:27" ht="20.25" x14ac:dyDescent="0.25">
      <c r="A7" s="28" t="s">
        <v>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30"/>
    </row>
    <row r="8" spans="1:27" ht="20.25" x14ac:dyDescent="0.25">
      <c r="A8" s="28" t="s">
        <v>121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30"/>
    </row>
    <row r="9" spans="1:27" ht="15.75" x14ac:dyDescent="0.25">
      <c r="A9" s="31" t="s">
        <v>7</v>
      </c>
      <c r="B9" s="31" t="s">
        <v>8</v>
      </c>
      <c r="C9" s="31" t="s">
        <v>9</v>
      </c>
      <c r="D9" s="31" t="s">
        <v>10</v>
      </c>
      <c r="E9" s="33" t="s">
        <v>11</v>
      </c>
      <c r="F9" s="35" t="s">
        <v>12</v>
      </c>
      <c r="G9" s="36"/>
      <c r="H9" s="31" t="s">
        <v>13</v>
      </c>
      <c r="I9" s="17" t="s">
        <v>14</v>
      </c>
      <c r="J9" s="18"/>
      <c r="K9" s="19"/>
      <c r="L9" s="35" t="s">
        <v>15</v>
      </c>
      <c r="M9" s="37"/>
      <c r="N9" s="37"/>
      <c r="O9" s="37"/>
      <c r="P9" s="37"/>
      <c r="Q9" s="37"/>
      <c r="R9" s="36"/>
      <c r="S9" s="17" t="s">
        <v>16</v>
      </c>
      <c r="T9" s="18"/>
      <c r="U9" s="18"/>
      <c r="V9" s="19"/>
      <c r="W9" s="17" t="s">
        <v>17</v>
      </c>
      <c r="X9" s="18"/>
      <c r="Y9" s="18"/>
      <c r="Z9" s="18"/>
      <c r="AA9" s="19"/>
    </row>
    <row r="10" spans="1:27" ht="129.75" x14ac:dyDescent="0.25">
      <c r="A10" s="32"/>
      <c r="B10" s="32"/>
      <c r="C10" s="32"/>
      <c r="D10" s="32"/>
      <c r="E10" s="34"/>
      <c r="F10" s="1" t="s">
        <v>18</v>
      </c>
      <c r="G10" s="1" t="s">
        <v>19</v>
      </c>
      <c r="H10" s="32"/>
      <c r="I10" s="2" t="s">
        <v>20</v>
      </c>
      <c r="J10" s="2" t="s">
        <v>21</v>
      </c>
      <c r="K10" s="2" t="s">
        <v>22</v>
      </c>
      <c r="L10" s="1" t="s">
        <v>23</v>
      </c>
      <c r="M10" s="1" t="s">
        <v>24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36</v>
      </c>
      <c r="Z10" s="1" t="s">
        <v>37</v>
      </c>
      <c r="AA10" s="1" t="s">
        <v>38</v>
      </c>
    </row>
    <row r="11" spans="1:27" ht="129" customHeight="1" x14ac:dyDescent="0.25">
      <c r="A11" s="20" t="s">
        <v>39</v>
      </c>
      <c r="B11" s="23" t="s">
        <v>40</v>
      </c>
      <c r="C11" s="26" t="s">
        <v>41</v>
      </c>
      <c r="D11" s="26" t="s">
        <v>42</v>
      </c>
      <c r="E11" s="27" t="s">
        <v>43</v>
      </c>
      <c r="F11" s="3" t="s">
        <v>44</v>
      </c>
      <c r="G11" s="4" t="s">
        <v>45</v>
      </c>
      <c r="H11" s="5" t="s">
        <v>46</v>
      </c>
      <c r="I11" s="3" t="s">
        <v>47</v>
      </c>
      <c r="J11" s="3" t="s">
        <v>48</v>
      </c>
      <c r="K11" s="3" t="s">
        <v>49</v>
      </c>
      <c r="L11" s="6">
        <v>2</v>
      </c>
      <c r="M11" s="6">
        <v>2</v>
      </c>
      <c r="N11" s="6">
        <f>+M11*L11</f>
        <v>4</v>
      </c>
      <c r="O11" s="7" t="str">
        <f xml:space="preserve"> IF(N11&lt;6,"Bajo", IF(N11&lt;10,"Medio",IF(N11&lt;19,"ALTO",IF(N11&lt;60,"Muy alto"))))</f>
        <v>Bajo</v>
      </c>
      <c r="P11" s="6">
        <v>10</v>
      </c>
      <c r="Q11" s="8">
        <f>N11*P11</f>
        <v>40</v>
      </c>
      <c r="R11" s="6" t="s">
        <v>50</v>
      </c>
      <c r="S11" s="5" t="s">
        <v>51</v>
      </c>
      <c r="T11" s="3">
        <v>200</v>
      </c>
      <c r="U11" s="5" t="s">
        <v>52</v>
      </c>
      <c r="V11" s="5" t="s">
        <v>47</v>
      </c>
      <c r="W11" s="5" t="s">
        <v>47</v>
      </c>
      <c r="X11" s="5" t="s">
        <v>47</v>
      </c>
      <c r="Y11" s="5" t="s">
        <v>47</v>
      </c>
      <c r="Z11" s="5" t="s">
        <v>53</v>
      </c>
      <c r="AA11" s="3" t="s">
        <v>47</v>
      </c>
    </row>
    <row r="12" spans="1:27" ht="138.75" customHeight="1" x14ac:dyDescent="0.25">
      <c r="A12" s="21"/>
      <c r="B12" s="24"/>
      <c r="C12" s="26"/>
      <c r="D12" s="26"/>
      <c r="E12" s="27"/>
      <c r="F12" s="3" t="s">
        <v>54</v>
      </c>
      <c r="G12" s="4" t="s">
        <v>55</v>
      </c>
      <c r="H12" s="5" t="s">
        <v>56</v>
      </c>
      <c r="I12" s="3" t="s">
        <v>47</v>
      </c>
      <c r="J12" s="3" t="s">
        <v>47</v>
      </c>
      <c r="K12" s="3" t="s">
        <v>57</v>
      </c>
      <c r="L12" s="6">
        <v>2</v>
      </c>
      <c r="M12" s="6">
        <v>4</v>
      </c>
      <c r="N12" s="6">
        <f>+M12*L12</f>
        <v>8</v>
      </c>
      <c r="O12" s="9" t="str">
        <f xml:space="preserve"> IF(N12&lt;6,"Bajo", IF(N12&lt;10,"Medio",IF(N12&lt;19,"ALTO",IF(N12&lt;60,"Muy alto"))))</f>
        <v>Medio</v>
      </c>
      <c r="P12" s="6">
        <v>10</v>
      </c>
      <c r="Q12" s="8">
        <f>+P12*N12</f>
        <v>80</v>
      </c>
      <c r="R12" s="6" t="s">
        <v>50</v>
      </c>
      <c r="S12" s="5" t="s">
        <v>51</v>
      </c>
      <c r="T12" s="3">
        <v>200</v>
      </c>
      <c r="U12" s="5" t="s">
        <v>58</v>
      </c>
      <c r="V12" s="5" t="s">
        <v>43</v>
      </c>
      <c r="W12" s="5" t="s">
        <v>47</v>
      </c>
      <c r="X12" s="5" t="s">
        <v>47</v>
      </c>
      <c r="Y12" s="5" t="s">
        <v>47</v>
      </c>
      <c r="Z12" s="5" t="s">
        <v>59</v>
      </c>
      <c r="AA12" s="3" t="s">
        <v>47</v>
      </c>
    </row>
    <row r="13" spans="1:27" ht="146.25" customHeight="1" x14ac:dyDescent="0.25">
      <c r="A13" s="21"/>
      <c r="B13" s="24"/>
      <c r="C13" s="26"/>
      <c r="D13" s="26"/>
      <c r="E13" s="27"/>
      <c r="F13" s="3" t="s">
        <v>60</v>
      </c>
      <c r="G13" s="4" t="s">
        <v>61</v>
      </c>
      <c r="H13" s="10" t="s">
        <v>62</v>
      </c>
      <c r="I13" s="3" t="s">
        <v>47</v>
      </c>
      <c r="J13" s="3" t="s">
        <v>63</v>
      </c>
      <c r="K13" s="11" t="s">
        <v>64</v>
      </c>
      <c r="L13" s="6">
        <v>2</v>
      </c>
      <c r="M13" s="6">
        <v>3</v>
      </c>
      <c r="N13" s="6">
        <f>+M13*L13</f>
        <v>6</v>
      </c>
      <c r="O13" s="9" t="s">
        <v>21</v>
      </c>
      <c r="P13" s="6">
        <v>10</v>
      </c>
      <c r="Q13" s="8">
        <f>+P13*N13</f>
        <v>60</v>
      </c>
      <c r="R13" s="6" t="s">
        <v>50</v>
      </c>
      <c r="S13" s="5" t="s">
        <v>51</v>
      </c>
      <c r="T13" s="3">
        <v>200</v>
      </c>
      <c r="U13" s="10" t="s">
        <v>65</v>
      </c>
      <c r="V13" s="5" t="s">
        <v>43</v>
      </c>
      <c r="W13" s="5" t="s">
        <v>47</v>
      </c>
      <c r="X13" s="5" t="s">
        <v>47</v>
      </c>
      <c r="Y13" s="5" t="s">
        <v>47</v>
      </c>
      <c r="Z13" s="5" t="s">
        <v>66</v>
      </c>
      <c r="AA13" s="3" t="s">
        <v>47</v>
      </c>
    </row>
    <row r="14" spans="1:27" ht="162.75" customHeight="1" x14ac:dyDescent="0.25">
      <c r="A14" s="21"/>
      <c r="B14" s="24"/>
      <c r="C14" s="26"/>
      <c r="D14" s="26"/>
      <c r="E14" s="27"/>
      <c r="F14" s="3" t="s">
        <v>67</v>
      </c>
      <c r="G14" s="4" t="s">
        <v>68</v>
      </c>
      <c r="H14" s="10" t="s">
        <v>69</v>
      </c>
      <c r="I14" s="3" t="s">
        <v>47</v>
      </c>
      <c r="J14" s="3" t="s">
        <v>47</v>
      </c>
      <c r="K14" s="11" t="s">
        <v>70</v>
      </c>
      <c r="L14" s="6">
        <v>2</v>
      </c>
      <c r="M14" s="6">
        <v>2</v>
      </c>
      <c r="N14" s="6">
        <f>L14*M14</f>
        <v>4</v>
      </c>
      <c r="O14" s="9" t="str">
        <f xml:space="preserve"> IF(N14&lt;6,"Bajo", IF(N14&lt;10,"Medio",IF(N14&lt;19,"ALTO",IF(N14&lt;60,"Muy alto"))))</f>
        <v>Bajo</v>
      </c>
      <c r="P14" s="6">
        <v>10</v>
      </c>
      <c r="Q14" s="8">
        <f>+P14*N14</f>
        <v>40</v>
      </c>
      <c r="R14" s="6" t="s">
        <v>50</v>
      </c>
      <c r="S14" s="5" t="s">
        <v>51</v>
      </c>
      <c r="T14" s="3">
        <v>200</v>
      </c>
      <c r="U14" s="10" t="s">
        <v>71</v>
      </c>
      <c r="V14" s="5" t="s">
        <v>43</v>
      </c>
      <c r="W14" s="5" t="s">
        <v>47</v>
      </c>
      <c r="X14" s="5" t="s">
        <v>47</v>
      </c>
      <c r="Y14" s="5" t="s">
        <v>47</v>
      </c>
      <c r="Z14" s="5" t="s">
        <v>72</v>
      </c>
      <c r="AA14" s="3" t="s">
        <v>73</v>
      </c>
    </row>
    <row r="15" spans="1:27" ht="278.25" customHeight="1" x14ac:dyDescent="0.25">
      <c r="A15" s="21"/>
      <c r="B15" s="24"/>
      <c r="C15" s="26"/>
      <c r="D15" s="26"/>
      <c r="E15" s="27"/>
      <c r="F15" s="3" t="s">
        <v>74</v>
      </c>
      <c r="G15" s="4" t="s">
        <v>75</v>
      </c>
      <c r="H15" s="10" t="s">
        <v>76</v>
      </c>
      <c r="I15" s="12" t="s">
        <v>47</v>
      </c>
      <c r="J15" s="12" t="s">
        <v>77</v>
      </c>
      <c r="K15" s="12" t="s">
        <v>78</v>
      </c>
      <c r="L15" s="6">
        <v>10</v>
      </c>
      <c r="M15" s="6">
        <v>4</v>
      </c>
      <c r="N15" s="6">
        <v>10</v>
      </c>
      <c r="O15" s="9" t="str">
        <f xml:space="preserve"> IF(N15&lt;6,"Bajo", IF(N15&lt;10,"Medio",IF(N15&lt;19,"ALTO",IF(N15&lt;60,"Muy alto"))))</f>
        <v>ALTO</v>
      </c>
      <c r="P15" s="6">
        <v>100</v>
      </c>
      <c r="Q15" s="6">
        <f>+P15*N15</f>
        <v>1000</v>
      </c>
      <c r="R15" s="6" t="s">
        <v>79</v>
      </c>
      <c r="S15" s="5" t="s">
        <v>80</v>
      </c>
      <c r="T15" s="12">
        <v>200</v>
      </c>
      <c r="U15" s="13" t="s">
        <v>81</v>
      </c>
      <c r="V15" s="5" t="s">
        <v>47</v>
      </c>
      <c r="W15" s="5" t="s">
        <v>47</v>
      </c>
      <c r="X15" s="5" t="s">
        <v>47</v>
      </c>
      <c r="Y15" s="5" t="s">
        <v>82</v>
      </c>
      <c r="Z15" s="5" t="s">
        <v>83</v>
      </c>
      <c r="AA15" s="12" t="s">
        <v>84</v>
      </c>
    </row>
    <row r="16" spans="1:27" ht="201" customHeight="1" x14ac:dyDescent="0.25">
      <c r="A16" s="21"/>
      <c r="B16" s="24"/>
      <c r="C16" s="26"/>
      <c r="D16" s="26"/>
      <c r="E16" s="27"/>
      <c r="F16" s="3" t="s">
        <v>85</v>
      </c>
      <c r="G16" s="4" t="s">
        <v>68</v>
      </c>
      <c r="H16" s="10" t="s">
        <v>86</v>
      </c>
      <c r="I16" s="3" t="s">
        <v>47</v>
      </c>
      <c r="J16" s="3" t="s">
        <v>47</v>
      </c>
      <c r="K16" s="11" t="s">
        <v>87</v>
      </c>
      <c r="L16" s="6">
        <v>2</v>
      </c>
      <c r="M16" s="6">
        <v>3</v>
      </c>
      <c r="N16" s="6">
        <v>6</v>
      </c>
      <c r="O16" s="9" t="s">
        <v>21</v>
      </c>
      <c r="P16" s="6">
        <v>10</v>
      </c>
      <c r="Q16" s="8">
        <v>60</v>
      </c>
      <c r="R16" s="6" t="s">
        <v>88</v>
      </c>
      <c r="S16" s="5" t="s">
        <v>51</v>
      </c>
      <c r="T16" s="3">
        <v>200</v>
      </c>
      <c r="U16" s="10" t="s">
        <v>89</v>
      </c>
      <c r="V16" s="5" t="s">
        <v>47</v>
      </c>
      <c r="W16" s="5" t="s">
        <v>47</v>
      </c>
      <c r="X16" s="5" t="s">
        <v>47</v>
      </c>
      <c r="Y16" s="5" t="s">
        <v>47</v>
      </c>
      <c r="Z16" s="5" t="s">
        <v>90</v>
      </c>
      <c r="AA16" s="3" t="s">
        <v>73</v>
      </c>
    </row>
    <row r="17" spans="1:27" ht="159" customHeight="1" x14ac:dyDescent="0.25">
      <c r="A17" s="21"/>
      <c r="B17" s="24"/>
      <c r="C17" s="26"/>
      <c r="D17" s="26"/>
      <c r="E17" s="27"/>
      <c r="F17" s="3" t="s">
        <v>91</v>
      </c>
      <c r="G17" s="4" t="s">
        <v>92</v>
      </c>
      <c r="H17" s="5" t="s">
        <v>93</v>
      </c>
      <c r="I17" s="3" t="s">
        <v>47</v>
      </c>
      <c r="J17" s="3" t="s">
        <v>47</v>
      </c>
      <c r="K17" s="3" t="s">
        <v>94</v>
      </c>
      <c r="L17" s="6">
        <v>2</v>
      </c>
      <c r="M17" s="6">
        <v>2</v>
      </c>
      <c r="N17" s="6">
        <f>+M17*L17</f>
        <v>4</v>
      </c>
      <c r="O17" s="9" t="str">
        <f xml:space="preserve"> IF(N17&lt;N138,"Bajo", IF(N17&lt;10,"Medio",IF(N17&lt;19,"ALTO",IF(N17&lt;60,"MUY ALTO"))))</f>
        <v>Medio</v>
      </c>
      <c r="P17" s="6">
        <v>10</v>
      </c>
      <c r="Q17" s="8">
        <f>+P17*N17</f>
        <v>40</v>
      </c>
      <c r="R17" s="6" t="s">
        <v>50</v>
      </c>
      <c r="S17" s="5" t="s">
        <v>51</v>
      </c>
      <c r="T17" s="3">
        <v>200</v>
      </c>
      <c r="U17" s="5" t="s">
        <v>95</v>
      </c>
      <c r="V17" s="5" t="s">
        <v>43</v>
      </c>
      <c r="W17" s="5" t="s">
        <v>47</v>
      </c>
      <c r="X17" s="5" t="s">
        <v>47</v>
      </c>
      <c r="Y17" s="5" t="s">
        <v>47</v>
      </c>
      <c r="Z17" s="5" t="s">
        <v>96</v>
      </c>
      <c r="AA17" s="3" t="s">
        <v>73</v>
      </c>
    </row>
    <row r="18" spans="1:27" ht="228.75" customHeight="1" x14ac:dyDescent="0.25">
      <c r="A18" s="21"/>
      <c r="B18" s="24"/>
      <c r="C18" s="26"/>
      <c r="D18" s="26"/>
      <c r="E18" s="27"/>
      <c r="F18" s="3" t="s">
        <v>97</v>
      </c>
      <c r="G18" s="4" t="s">
        <v>98</v>
      </c>
      <c r="H18" s="5" t="s">
        <v>99</v>
      </c>
      <c r="I18" s="3" t="s">
        <v>47</v>
      </c>
      <c r="J18" s="3" t="s">
        <v>47</v>
      </c>
      <c r="K18" s="3" t="s">
        <v>100</v>
      </c>
      <c r="L18" s="6">
        <v>2</v>
      </c>
      <c r="M18" s="6">
        <v>4</v>
      </c>
      <c r="N18" s="6">
        <v>8</v>
      </c>
      <c r="O18" s="7" t="s">
        <v>21</v>
      </c>
      <c r="P18" s="6">
        <v>25</v>
      </c>
      <c r="Q18" s="8">
        <v>200</v>
      </c>
      <c r="R18" s="6" t="s">
        <v>101</v>
      </c>
      <c r="S18" s="14" t="s">
        <v>102</v>
      </c>
      <c r="T18" s="3">
        <v>200</v>
      </c>
      <c r="U18" s="5" t="s">
        <v>103</v>
      </c>
      <c r="V18" s="5" t="s">
        <v>47</v>
      </c>
      <c r="W18" s="5" t="s">
        <v>47</v>
      </c>
      <c r="X18" s="5" t="s">
        <v>47</v>
      </c>
      <c r="Y18" s="5" t="s">
        <v>47</v>
      </c>
      <c r="Z18" s="5" t="s">
        <v>104</v>
      </c>
      <c r="AA18" s="3" t="s">
        <v>73</v>
      </c>
    </row>
    <row r="19" spans="1:27" ht="192.75" customHeight="1" x14ac:dyDescent="0.25">
      <c r="A19" s="21"/>
      <c r="B19" s="24"/>
      <c r="C19" s="26"/>
      <c r="D19" s="26"/>
      <c r="E19" s="27"/>
      <c r="F19" s="15" t="s">
        <v>105</v>
      </c>
      <c r="G19" s="4" t="s">
        <v>106</v>
      </c>
      <c r="H19" s="16" t="s">
        <v>107</v>
      </c>
      <c r="I19" s="3" t="s">
        <v>47</v>
      </c>
      <c r="J19" s="3" t="s">
        <v>108</v>
      </c>
      <c r="K19" s="3" t="s">
        <v>109</v>
      </c>
      <c r="L19" s="6">
        <v>2</v>
      </c>
      <c r="M19" s="6">
        <v>4</v>
      </c>
      <c r="N19" s="6">
        <f>L19*M19</f>
        <v>8</v>
      </c>
      <c r="O19" s="9" t="str">
        <f xml:space="preserve"> IF(N19&lt;6,"Bajo", IF(N19&lt;10,"Medio",IF(N19&lt;19,"ALTO",IF(N19&lt;60,"Muy alto"))))</f>
        <v>Medio</v>
      </c>
      <c r="P19" s="6">
        <v>10</v>
      </c>
      <c r="Q19" s="8">
        <f>+P19*N19</f>
        <v>80</v>
      </c>
      <c r="R19" s="6" t="s">
        <v>50</v>
      </c>
      <c r="S19" s="5" t="s">
        <v>51</v>
      </c>
      <c r="T19" s="3">
        <v>1</v>
      </c>
      <c r="U19" s="5" t="s">
        <v>110</v>
      </c>
      <c r="V19" s="5" t="s">
        <v>47</v>
      </c>
      <c r="W19" s="5" t="s">
        <v>47</v>
      </c>
      <c r="X19" s="5" t="s">
        <v>47</v>
      </c>
      <c r="Y19" s="5" t="s">
        <v>47</v>
      </c>
      <c r="Z19" s="5" t="s">
        <v>111</v>
      </c>
      <c r="AA19" s="3" t="s">
        <v>47</v>
      </c>
    </row>
    <row r="20" spans="1:27" ht="132.75" customHeight="1" x14ac:dyDescent="0.25">
      <c r="A20" s="22"/>
      <c r="B20" s="25"/>
      <c r="C20" s="26"/>
      <c r="D20" s="26"/>
      <c r="E20" s="27"/>
      <c r="F20" s="3" t="s">
        <v>112</v>
      </c>
      <c r="G20" s="4" t="s">
        <v>113</v>
      </c>
      <c r="H20" s="5" t="s">
        <v>114</v>
      </c>
      <c r="I20" s="3" t="s">
        <v>115</v>
      </c>
      <c r="J20" s="3" t="s">
        <v>116</v>
      </c>
      <c r="K20" s="3" t="s">
        <v>117</v>
      </c>
      <c r="L20" s="6">
        <v>2</v>
      </c>
      <c r="M20" s="6">
        <v>2</v>
      </c>
      <c r="N20" s="6">
        <f>+M20*L20</f>
        <v>4</v>
      </c>
      <c r="O20" s="7" t="str">
        <f xml:space="preserve"> IF(N20&lt;6,"Bajo", IF(N20&lt;10,"Medio",IF(N20&lt;19,"ALTO",IF(N20&lt;60,"Muy alto"))))</f>
        <v>Bajo</v>
      </c>
      <c r="P20" s="6">
        <v>10</v>
      </c>
      <c r="Q20" s="8">
        <f>N20*P20</f>
        <v>40</v>
      </c>
      <c r="R20" s="6" t="s">
        <v>50</v>
      </c>
      <c r="S20" s="14" t="s">
        <v>118</v>
      </c>
      <c r="T20" s="3">
        <v>14</v>
      </c>
      <c r="U20" s="5" t="s">
        <v>119</v>
      </c>
      <c r="V20" s="5" t="s">
        <v>43</v>
      </c>
      <c r="W20" s="5" t="s">
        <v>47</v>
      </c>
      <c r="X20" s="5" t="s">
        <v>47</v>
      </c>
      <c r="Y20" s="5" t="s">
        <v>47</v>
      </c>
      <c r="Z20" s="5" t="s">
        <v>120</v>
      </c>
      <c r="AA20" s="3" t="s">
        <v>47</v>
      </c>
    </row>
  </sheetData>
  <mergeCells count="24">
    <mergeCell ref="A6:AA6"/>
    <mergeCell ref="A8:AA8"/>
    <mergeCell ref="A1:AA1"/>
    <mergeCell ref="A2:AA2"/>
    <mergeCell ref="A3:AA3"/>
    <mergeCell ref="A4:AA4"/>
    <mergeCell ref="A5:AA5"/>
    <mergeCell ref="A7:AA7"/>
    <mergeCell ref="A9:A10"/>
    <mergeCell ref="B9:B10"/>
    <mergeCell ref="C9:C10"/>
    <mergeCell ref="D9:D10"/>
    <mergeCell ref="E9:E10"/>
    <mergeCell ref="F9:G9"/>
    <mergeCell ref="H9:H10"/>
    <mergeCell ref="I9:K9"/>
    <mergeCell ref="L9:R9"/>
    <mergeCell ref="S9:V9"/>
    <mergeCell ref="W9:AA9"/>
    <mergeCell ref="A11:A20"/>
    <mergeCell ref="B11:B20"/>
    <mergeCell ref="C11:C20"/>
    <mergeCell ref="D11:D20"/>
    <mergeCell ref="E11:E20"/>
  </mergeCells>
  <conditionalFormatting sqref="Q12:Q13">
    <cfRule type="cellIs" dxfId="27" priority="25" operator="between">
      <formula>600</formula>
      <formula>4000</formula>
    </cfRule>
    <cfRule type="cellIs" dxfId="26" priority="26" operator="between">
      <formula>150</formula>
      <formula>500</formula>
    </cfRule>
    <cfRule type="cellIs" dxfId="25" priority="27" operator="between">
      <formula>40</formula>
      <formula>120</formula>
    </cfRule>
    <cfRule type="cellIs" dxfId="24" priority="28" operator="between">
      <formula>10</formula>
      <formula>20</formula>
    </cfRule>
  </conditionalFormatting>
  <conditionalFormatting sqref="Q14 Q18 Q16">
    <cfRule type="cellIs" dxfId="23" priority="21" operator="between">
      <formula>600</formula>
      <formula>4000</formula>
    </cfRule>
    <cfRule type="cellIs" dxfId="22" priority="22" operator="between">
      <formula>150</formula>
      <formula>500</formula>
    </cfRule>
    <cfRule type="cellIs" dxfId="21" priority="23" operator="between">
      <formula>40</formula>
      <formula>120</formula>
    </cfRule>
    <cfRule type="cellIs" dxfId="20" priority="24" operator="between">
      <formula>10</formula>
      <formula>20</formula>
    </cfRule>
  </conditionalFormatting>
  <conditionalFormatting sqref="Q11">
    <cfRule type="cellIs" dxfId="19" priority="17" operator="between">
      <formula>600</formula>
      <formula>4000</formula>
    </cfRule>
    <cfRule type="cellIs" dxfId="18" priority="18" operator="between">
      <formula>150</formula>
      <formula>500</formula>
    </cfRule>
    <cfRule type="cellIs" dxfId="17" priority="19" operator="between">
      <formula>40</formula>
      <formula>120</formula>
    </cfRule>
    <cfRule type="cellIs" dxfId="16" priority="20" operator="between">
      <formula>10</formula>
      <formula>20</formula>
    </cfRule>
  </conditionalFormatting>
  <conditionalFormatting sqref="Q17">
    <cfRule type="cellIs" dxfId="15" priority="13" operator="between">
      <formula>600</formula>
      <formula>4000</formula>
    </cfRule>
    <cfRule type="cellIs" dxfId="14" priority="14" operator="between">
      <formula>150</formula>
      <formula>500</formula>
    </cfRule>
    <cfRule type="cellIs" dxfId="13" priority="15" operator="between">
      <formula>40</formula>
      <formula>120</formula>
    </cfRule>
    <cfRule type="cellIs" dxfId="12" priority="16" operator="between">
      <formula>10</formula>
      <formula>20</formula>
    </cfRule>
  </conditionalFormatting>
  <conditionalFormatting sqref="Q19">
    <cfRule type="cellIs" dxfId="11" priority="9" operator="between">
      <formula>600</formula>
      <formula>4000</formula>
    </cfRule>
    <cfRule type="cellIs" dxfId="10" priority="10" operator="between">
      <formula>150</formula>
      <formula>500</formula>
    </cfRule>
    <cfRule type="cellIs" dxfId="9" priority="11" operator="between">
      <formula>40</formula>
      <formula>120</formula>
    </cfRule>
    <cfRule type="cellIs" dxfId="8" priority="12" operator="between">
      <formula>10</formula>
      <formula>20</formula>
    </cfRule>
  </conditionalFormatting>
  <conditionalFormatting sqref="Q20">
    <cfRule type="cellIs" dxfId="7" priority="5" operator="between">
      <formula>600</formula>
      <formula>4000</formula>
    </cfRule>
    <cfRule type="cellIs" dxfId="6" priority="6" operator="between">
      <formula>150</formula>
      <formula>500</formula>
    </cfRule>
    <cfRule type="cellIs" dxfId="5" priority="7" operator="between">
      <formula>40</formula>
      <formula>120</formula>
    </cfRule>
    <cfRule type="cellIs" dxfId="4" priority="8" operator="between">
      <formula>10</formula>
      <formula>20</formula>
    </cfRule>
  </conditionalFormatting>
  <conditionalFormatting sqref="Q15">
    <cfRule type="cellIs" dxfId="3" priority="1" operator="between">
      <formula>600</formula>
      <formula>4000</formula>
    </cfRule>
    <cfRule type="cellIs" dxfId="2" priority="2" operator="between">
      <formula>150</formula>
      <formula>500</formula>
    </cfRule>
    <cfRule type="cellIs" dxfId="1" priority="3" operator="between">
      <formula>40</formula>
      <formula>120</formula>
    </cfRule>
    <cfRule type="cellIs" dxfId="0" priority="4" operator="between">
      <formula>10</formula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Morales Serna</dc:creator>
  <cp:lastModifiedBy>Carolina Morales Serna</cp:lastModifiedBy>
  <dcterms:created xsi:type="dcterms:W3CDTF">2021-02-03T16:57:30Z</dcterms:created>
  <dcterms:modified xsi:type="dcterms:W3CDTF">2021-05-07T16:19:09Z</dcterms:modified>
</cp:coreProperties>
</file>